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500352 - Sprzęt ciężki Halemba\"/>
    </mc:Choice>
  </mc:AlternateContent>
  <xr:revisionPtr revIDLastSave="0" documentId="13_ncr:1_{D6C214E4-791F-438A-A467-BAD766B04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anie nr 1" sheetId="4" r:id="rId1"/>
  </sheets>
  <definedNames>
    <definedName name="_xlnm.Print_Area" localSheetId="0">'Zadanie nr 1'!$A$1:$M$15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K6" i="4" l="1"/>
  <c r="G7" i="4"/>
  <c r="G8" i="4" l="1"/>
  <c r="L6" i="4" l="1"/>
  <c r="G9" i="4"/>
  <c r="K8" i="4"/>
  <c r="L8" i="4" s="1"/>
  <c r="K7" i="4"/>
  <c r="L7" i="4" l="1"/>
  <c r="M6" i="4" s="1"/>
  <c r="K9" i="4"/>
  <c r="L9" i="4" s="1"/>
  <c r="M8" i="4" s="1"/>
  <c r="M10" i="4" l="1"/>
  <c r="L10" i="4"/>
</calcChain>
</file>

<file path=xl/sharedStrings.xml><?xml version="1.0" encoding="utf-8"?>
<sst xmlns="http://schemas.openxmlformats.org/spreadsheetml/2006/main" count="34" uniqueCount="31">
  <si>
    <t>Rodzaj paliwa</t>
  </si>
  <si>
    <t>ON</t>
  </si>
  <si>
    <t>Rodzaj sprzętu</t>
  </si>
  <si>
    <t xml:space="preserve"> - wypełnia Wykonawca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</si>
  <si>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</si>
  <si>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Załącznik nr 2.1 do SWZ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</si>
  <si>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</si>
  <si>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2</t>
  </si>
  <si>
    <t>Wartość netto 
[zł]</t>
  </si>
  <si>
    <t>Wartość oferty netto dla poszczególnych pozycji Formularza Ofertowego 
[zł]</t>
  </si>
  <si>
    <t>WYLICZENIE OFEROWANYCH CEN JEDNOSTKOWYCH</t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</si>
  <si>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</si>
  <si>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</si>
  <si>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Minimalna stawka godzinowa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</si>
  <si>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</si>
  <si>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</si>
  <si>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Stawka godzinowa - pozostałe koszty bez paliwa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</si>
  <si>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t>Poz.</t>
  </si>
  <si>
    <t>1.1.</t>
  </si>
  <si>
    <t>1.2.</t>
  </si>
  <si>
    <t>2.1.</t>
  </si>
  <si>
    <t>2.2.</t>
  </si>
  <si>
    <t>11 = 7 + (8 x 10)</t>
  </si>
  <si>
    <t>12 = 4 x 11</t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</si>
  <si>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6 (F) - pozostałe wartości wyliczą się same, zgodnie z formułami wprowadzonymi przez Zamawiającego</t>
    </r>
  </si>
  <si>
    <t>Poz. EFO</t>
  </si>
  <si>
    <r>
      <t>SPYCHARKA GĄSIENICOWA Z OPERATOREM  / POJEMNOŚĆ LEMIESZA MIN.7,0M3 MOC SILNIKA MIN.150KW / Z MONITORINGIEM /</t>
    </r>
    <r>
      <rPr>
        <sz val="10"/>
        <rFont val="Times New Roman"/>
        <family val="1"/>
        <charset val="238"/>
      </rPr>
      <t xml:space="preserve">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</si>
  <si>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>SPYCHARKA GĄSIENICOWA Z OPERATOREM  / POJEMNOŚĆ LEMIESZA MIN.7,0M3 MOC SILNIKA MIN.150KW / Z MONITORINGIEM /</t>
    </r>
    <r>
      <rPr>
        <sz val="10"/>
        <rFont val="Times New Roman"/>
        <family val="1"/>
        <charset val="238"/>
      </rPr>
      <t xml:space="preserve">
</t>
    </r>
    <r>
      <rPr>
        <b/>
        <sz val="10"/>
        <color rgb="FFFF0000"/>
        <rFont val="Times New Roman"/>
        <family val="1"/>
        <charset val="238"/>
      </rPr>
      <t>TRYB JAŁOWY</t>
    </r>
  </si>
  <si>
    <r>
      <t>ŁADOWARKA KOŁOWA BEZ WAGI Z OPERATOREM / POJEMNOŚĆ ŁYŻKI MIN.3,0M3 MOC SILNIKA MIN.150KW MIN.WYSOKOŚĆ WYŁADUNKOWA PRZY KĄCIE WYSYPU 45ST.(MM) / Z MONITORINGIEM /</t>
    </r>
    <r>
      <rPr>
        <sz val="10"/>
        <color rgb="FF0070C0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 xml:space="preserve">   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</si>
  <si>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>ŁADOWARKA KOŁOWA BEZ WAGI Z OPERATOREM / POJEMNOŚĆ ŁYŻKI MIN.3,0M3 MOC SILNIKA MIN.150KW MIN.WYSOKOŚĆ WYŁADUNKOWA PRZY KĄCIE WYSYPU 45ST.(MM) / Z MONITORINGIEM /</t>
    </r>
    <r>
      <rPr>
        <sz val="10"/>
        <color rgb="FF0070C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</si>
  <si>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t>Nr sprawy 442500352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</si>
</sst>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b/>
      <sz val="12"/>
      <color rgb="FF0070C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9">
    <xf numFmtId="0" fontId="0" fillId="0" borderId="0" xfId="0"/>
    <xf numFmtId="4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2" fillId="0" borderId="0" xfId="0" applyFont="1" applyProtection="1"/>
    <xf numFmtId="0" fontId="1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6" fontId="16" fillId="0" borderId="1" xfId="0" applyNumberFormat="1" applyFont="1" applyBorder="1" applyAlignment="1" applyProtection="1">
      <alignment horizontal="center" vertical="center" wrapText="1"/>
    </xf>
    <xf numFmtId="3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right" vertical="center" wrapText="1" indent="1"/>
    </xf>
    <xf numFmtId="164" fontId="18" fillId="5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" fontId="2" fillId="5" borderId="1" xfId="0" applyNumberFormat="1" applyFont="1" applyFill="1" applyBorder="1" applyAlignment="1" applyProtection="1">
      <alignment horizontal="right" vertical="center" indent="1"/>
    </xf>
    <xf numFmtId="4" fontId="2" fillId="0" borderId="1" xfId="0" applyNumberFormat="1" applyFont="1" applyBorder="1" applyAlignment="1" applyProtection="1">
      <alignment horizontal="right" vertical="center" indent="1"/>
    </xf>
    <xf numFmtId="4" fontId="2" fillId="3" borderId="1" xfId="0" applyNumberFormat="1" applyFont="1" applyFill="1" applyBorder="1" applyAlignment="1" applyProtection="1">
      <alignment horizontal="right" vertical="center" indent="1"/>
    </xf>
    <xf numFmtId="4" fontId="2" fillId="0" borderId="1" xfId="0" applyNumberFormat="1" applyFont="1" applyBorder="1" applyAlignment="1" applyProtection="1">
      <alignment horizontal="right" vertical="center" wrapText="1" indent="1"/>
    </xf>
    <xf numFmtId="49" fontId="3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right" vertical="center" wrapText="1" indent="1"/>
    </xf>
    <xf numFmtId="0" fontId="11" fillId="0" borderId="0" xfId="0" applyFont="1" applyProtection="1"/>
    <xf numFmtId="2" fontId="11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Font="1" applyProtection="1"/>
    <xf numFmtId="0" fontId="12" fillId="0" borderId="0" xfId="0" applyFont="1" applyProtection="1"/>
    <xf numFmtId="4" fontId="2" fillId="3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  <color rgb="FFFF99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view="pageBreakPreview" zoomScale="80" zoomScaleNormal="80" zoomScaleSheetLayoutView="80" workbookViewId="0">
      <selection activeCell="F6" sqref="F6"/>
    </sheetView>
  </sheetViews>
  <sheetFormatPr defaultRowHeight="12.75" x14ac:dyDescent="0.2"/>
  <cols>
    <col min="1" max="2" width="5.28515625" style="2" customWidth="1"/>
    <col min="3" max="3" width="91.7109375" style="2" customWidth="1"/>
    <col min="4" max="5" width="11.42578125" style="2" customWidth="1"/>
    <col min="6" max="6" width="15.7109375" style="2" customWidth="1"/>
    <col min="7" max="7" width="11.5703125" style="2" customWidth="1"/>
    <col min="8" max="8" width="13.5703125" style="2" customWidth="1"/>
    <col min="9" max="9" width="9.140625" style="2"/>
    <col min="10" max="10" width="12.28515625" style="2" customWidth="1"/>
    <col min="11" max="11" width="13.28515625" style="2" customWidth="1"/>
    <col min="12" max="12" width="19.5703125" style="2" customWidth="1"/>
    <col min="13" max="13" width="15.85546875" style="2" customWidth="1"/>
    <col min="14" max="16384" width="9.140625" style="2"/>
  </cols>
  <sheetData>
    <row r="1" spans="1:13" ht="20.25" customHeight="1" x14ac:dyDescent="0.25">
      <c r="A1" s="5" t="s">
        <v>30</v>
      </c>
      <c r="B1" s="5"/>
      <c r="C1" s="6"/>
      <c r="D1" s="6"/>
      <c r="E1" s="6"/>
      <c r="F1" s="6"/>
      <c r="G1" s="6"/>
      <c r="H1" s="6"/>
      <c r="I1" s="6"/>
      <c r="J1" s="6"/>
      <c r="K1" s="7"/>
      <c r="L1" s="5"/>
      <c r="M1" s="8" t="s">
        <v>5</v>
      </c>
    </row>
    <row r="2" spans="1:13" ht="27.75" customHeight="1" x14ac:dyDescent="0.2">
      <c r="A2" s="9" t="s">
        <v>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5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7"/>
    </row>
    <row r="4" spans="1:13" ht="86.25" customHeight="1" x14ac:dyDescent="0.2">
      <c r="A4" s="11" t="s">
        <v>25</v>
      </c>
      <c r="B4" s="12" t="s">
        <v>17</v>
      </c>
      <c r="C4" s="12" t="s">
        <v>2</v>
      </c>
      <c r="D4" s="12" t="s">
        <v>14</v>
      </c>
      <c r="E4" s="12" t="s">
        <v>13</v>
      </c>
      <c r="F4" s="12" t="s">
        <v>16</v>
      </c>
      <c r="G4" s="12" t="s">
        <v>15</v>
      </c>
      <c r="H4" s="12" t="s">
        <v>11</v>
      </c>
      <c r="I4" s="12" t="s">
        <v>0</v>
      </c>
      <c r="J4" s="12" t="s">
        <v>12</v>
      </c>
      <c r="K4" s="12" t="s">
        <v>4</v>
      </c>
      <c r="L4" s="12" t="s">
        <v>8</v>
      </c>
      <c r="M4" s="12" t="s">
        <v>9</v>
      </c>
    </row>
    <row r="5" spans="1:13" s="3" customFormat="1" ht="12" customHeight="1" x14ac:dyDescent="0.2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 t="s">
        <v>22</v>
      </c>
      <c r="L5" s="13" t="s">
        <v>23</v>
      </c>
      <c r="M5" s="14">
        <v>13</v>
      </c>
    </row>
    <row r="6" spans="1:13" s="3" customFormat="1" ht="51.95" customHeight="1" x14ac:dyDescent="0.2">
      <c r="A6" s="15">
        <v>1</v>
      </c>
      <c r="B6" s="16" t="s">
        <v>18</v>
      </c>
      <c r="C6" s="12" t="s">
        <v>26</v>
      </c>
      <c r="D6" s="17">
        <v>13601</v>
      </c>
      <c r="E6" s="18">
        <v>30.5</v>
      </c>
      <c r="F6" s="1"/>
      <c r="G6" s="20" t="str">
        <f>IF(F6=0,"-",E6+F6)</f>
        <v>-</v>
      </c>
      <c r="H6" s="21">
        <v>11</v>
      </c>
      <c r="I6" s="22" t="s">
        <v>1</v>
      </c>
      <c r="J6" s="18">
        <v>5</v>
      </c>
      <c r="K6" s="23" t="str">
        <f>IF(F6=0,"-",ROUND((G6+(H6*J6)),2))</f>
        <v>-</v>
      </c>
      <c r="L6" s="24" t="str">
        <f>IF(F6=0,"-",D6*K6)</f>
        <v>-</v>
      </c>
      <c r="M6" s="25">
        <f>IF(G6=0,"-",SUM(L6:L7))</f>
        <v>0</v>
      </c>
    </row>
    <row r="7" spans="1:13" s="3" customFormat="1" ht="51.95" customHeight="1" x14ac:dyDescent="0.2">
      <c r="A7" s="15"/>
      <c r="B7" s="11" t="s">
        <v>19</v>
      </c>
      <c r="C7" s="12" t="s">
        <v>27</v>
      </c>
      <c r="D7" s="17">
        <v>5845</v>
      </c>
      <c r="E7" s="19"/>
      <c r="F7" s="19"/>
      <c r="G7" s="26" t="str">
        <f>IF(F6=0,"-",ROUND(G6*0.7,2))</f>
        <v>-</v>
      </c>
      <c r="H7" s="21">
        <v>11</v>
      </c>
      <c r="I7" s="22" t="s">
        <v>1</v>
      </c>
      <c r="J7" s="18">
        <v>5</v>
      </c>
      <c r="K7" s="23" t="str">
        <f>IF(F6=0,"-",ROUND((G7+(H7*J7)),2))</f>
        <v>-</v>
      </c>
      <c r="L7" s="24" t="str">
        <f>IF(F6=0,"-",D7*K7)</f>
        <v>-</v>
      </c>
      <c r="M7" s="25"/>
    </row>
    <row r="8" spans="1:13" ht="51.95" customHeight="1" x14ac:dyDescent="0.2">
      <c r="A8" s="27" t="s">
        <v>7</v>
      </c>
      <c r="B8" s="28" t="s">
        <v>20</v>
      </c>
      <c r="C8" s="12" t="s">
        <v>28</v>
      </c>
      <c r="D8" s="17">
        <v>4942</v>
      </c>
      <c r="E8" s="18">
        <v>30.5</v>
      </c>
      <c r="F8" s="1"/>
      <c r="G8" s="20" t="str">
        <f>IF(F8=0,"-",E8+F8)</f>
        <v>-</v>
      </c>
      <c r="H8" s="21">
        <v>7.5</v>
      </c>
      <c r="I8" s="22" t="s">
        <v>1</v>
      </c>
      <c r="J8" s="18">
        <v>5</v>
      </c>
      <c r="K8" s="23" t="str">
        <f t="shared" ref="K8" si="0">IF(F8=0,"-",ROUND((G8+(H8*J8)),2))</f>
        <v>-</v>
      </c>
      <c r="L8" s="24" t="str">
        <f>IF(F8=0,"-",D8*K8)</f>
        <v>-</v>
      </c>
      <c r="M8" s="25">
        <f>IF(G8=0,"-",SUM(L8:L9))</f>
        <v>0</v>
      </c>
    </row>
    <row r="9" spans="1:13" ht="51.95" customHeight="1" x14ac:dyDescent="0.2">
      <c r="A9" s="27"/>
      <c r="B9" s="28" t="s">
        <v>21</v>
      </c>
      <c r="C9" s="12" t="s">
        <v>29</v>
      </c>
      <c r="D9" s="17">
        <v>2121</v>
      </c>
      <c r="E9" s="19"/>
      <c r="F9" s="19"/>
      <c r="G9" s="26" t="str">
        <f>IF(F8=0,"-",ROUND(G8*0.7,2))</f>
        <v>-</v>
      </c>
      <c r="H9" s="21">
        <v>7.5</v>
      </c>
      <c r="I9" s="22" t="s">
        <v>1</v>
      </c>
      <c r="J9" s="18">
        <v>5</v>
      </c>
      <c r="K9" s="23" t="str">
        <f>IF(F8=0,"-",ROUND((G9+(H9*J9)),2))</f>
        <v>-</v>
      </c>
      <c r="L9" s="24" t="str">
        <f>IF(F8=0,"-",D9*K9)</f>
        <v>-</v>
      </c>
      <c r="M9" s="25"/>
    </row>
    <row r="10" spans="1:13" ht="35.25" customHeight="1" x14ac:dyDescent="0.2">
      <c r="A10" s="29"/>
      <c r="B10" s="29"/>
      <c r="C10" s="30"/>
      <c r="D10" s="31"/>
      <c r="E10" s="31"/>
      <c r="F10" s="31"/>
      <c r="G10" s="31"/>
      <c r="H10" s="31"/>
      <c r="I10" s="31"/>
      <c r="J10" s="31"/>
      <c r="K10" s="32"/>
      <c r="L10" s="24">
        <f t="shared" ref="L10:M10" si="1">SUM(L6:L9)</f>
        <v>0</v>
      </c>
      <c r="M10" s="24">
        <f t="shared" si="1"/>
        <v>0</v>
      </c>
    </row>
    <row r="11" spans="1:13" s="4" customFormat="1" ht="15.75" x14ac:dyDescent="0.25">
      <c r="A11" s="33"/>
      <c r="B11" s="33"/>
      <c r="C11" s="34"/>
      <c r="D11" s="35" t="s">
        <v>3</v>
      </c>
      <c r="E11" s="35"/>
      <c r="F11" s="35"/>
      <c r="G11" s="33"/>
      <c r="H11" s="33"/>
      <c r="I11" s="33"/>
      <c r="J11" s="33"/>
      <c r="K11" s="33"/>
      <c r="L11" s="33"/>
      <c r="M11" s="36"/>
    </row>
    <row r="12" spans="1:13" s="4" customFormat="1" ht="12.75" customHeight="1" x14ac:dyDescent="0.25">
      <c r="A12" s="33"/>
      <c r="B12" s="33"/>
      <c r="C12" s="33"/>
      <c r="D12" s="5"/>
      <c r="E12" s="5"/>
      <c r="F12" s="5"/>
      <c r="G12" s="33"/>
      <c r="H12" s="33"/>
      <c r="I12" s="33"/>
      <c r="J12" s="33"/>
      <c r="K12" s="33"/>
      <c r="L12" s="33"/>
      <c r="M12" s="36"/>
    </row>
    <row r="13" spans="1:13" s="4" customFormat="1" ht="15.75" x14ac:dyDescent="0.25">
      <c r="A13" s="33"/>
      <c r="B13" s="33"/>
      <c r="C13" s="37"/>
      <c r="D13" s="35" t="s">
        <v>6</v>
      </c>
      <c r="E13" s="35"/>
      <c r="F13" s="35"/>
      <c r="G13" s="33"/>
      <c r="H13" s="33"/>
      <c r="I13" s="33"/>
      <c r="J13" s="33"/>
      <c r="K13" s="33"/>
      <c r="L13" s="33"/>
      <c r="M13" s="36"/>
    </row>
    <row r="14" spans="1:13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33.75" customHeight="1" x14ac:dyDescent="0.3">
      <c r="A15" s="38" t="s">
        <v>24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7"/>
    </row>
  </sheetData>
  <sheetProtection algorithmName="SHA-512" hashValue="1s1S0wa9Gig3Y7UwYgf/hmWRM4XU6K58fJPSjtgLOozY0uZ/m+bhY0kFEPA6A8GHyKhKJ6NhNVnmR2K+m2MFFQ==" saltValue="76qfwp8q3trSJnIz14dhbg==" spinCount="100000" sheet="1" objects="1" scenarios="1"/>
  <mergeCells count="7">
    <mergeCell ref="A2:M2"/>
    <mergeCell ref="A15:L15"/>
    <mergeCell ref="A3:L3"/>
    <mergeCell ref="A6:A7"/>
    <mergeCell ref="A8:A9"/>
    <mergeCell ref="M6:M7"/>
    <mergeCell ref="M8:M9"/>
  </mergeCells>
  <pageMargins left="0.7" right="0.7" top="0.75" bottom="0.75" header="0.3" footer="0.3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Zadanie nr 1</vt:lpstr>
      <vt:lpstr>'Zadanie nr 1'!Obszar_wydruku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Jacek Bywalec</cp:lastModifiedBy>
  <cp:lastPrinted>2023-03-23T14:17:11Z</cp:lastPrinted>
  <dcterms:created xsi:type="dcterms:W3CDTF">2011-07-04T05:42:55Z</dcterms:created>
  <dcterms:modified xsi:type="dcterms:W3CDTF">2025-05-21T10:56:16Z</dcterms:modified>
</cp:coreProperties>
</file>